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ciliación" sheetId="2" state="visible" r:id="rId2"/>
    <sheet xmlns:r="http://schemas.openxmlformats.org/officeDocument/2006/relationships" name="Banco" sheetId="3" state="visible" r:id="rId3"/>
    <sheet xmlns:r="http://schemas.openxmlformats.org/officeDocument/2006/relationships" name="Libros" sheetId="4" state="visible" r:id="rId4"/>
    <sheet xmlns:r="http://schemas.openxmlformats.org/officeDocument/2006/relationships" name="Comisiones e IV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dd/mm/yyyy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3DDC97"/>
      <sz val="12"/>
    </font>
    <font>
      <name val="Calibri"/>
      <color rgb="00C9D4D8"/>
      <sz val="10"/>
    </font>
    <font>
      <name val="Calibri"/>
      <b val="1"/>
      <color rgb="001F7A52"/>
      <sz val="13"/>
    </font>
    <font>
      <name val="Calibri"/>
      <b val="1"/>
      <color rgb="000B1F27"/>
    </font>
    <font>
      <name val="Calibri"/>
      <color rgb="000B1F27"/>
      <sz val="11"/>
    </font>
    <font>
      <name val="Calibri"/>
      <b val="1"/>
      <color rgb="001F7A52"/>
      <u val="single"/>
    </font>
    <font>
      <name val="Calibri"/>
      <b val="1"/>
      <color rgb="001F7A52"/>
      <sz val="12"/>
    </font>
    <font>
      <name val="Calibri"/>
    </font>
    <font>
      <name val="Calibri"/>
      <i val="1"/>
      <color rgb="004F6570"/>
      <sz val="9"/>
    </font>
    <font>
      <name val="Calibri"/>
      <b val="1"/>
    </font>
    <font>
      <name val="Calibri"/>
      <b val="1"/>
      <color rgb="001F7A52"/>
    </font>
    <font>
      <name val="Calibri"/>
      <color rgb="004F6570"/>
      <sz val="9"/>
    </font>
    <font>
      <name val="Calibri"/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B1F27"/>
      </patternFill>
    </fill>
    <fill>
      <patternFill patternType="solid">
        <fgColor rgb="00F7ECDD"/>
      </patternFill>
    </fill>
    <fill>
      <patternFill patternType="solid">
        <fgColor rgb="00E3F1EA"/>
      </patternFill>
    </fill>
    <fill>
      <patternFill patternType="solid">
        <fgColor rgb="001F7A52"/>
      </patternFill>
    </fill>
  </fills>
  <borders count="2">
    <border>
      <left/>
      <right/>
      <top/>
      <bottom/>
      <diagonal/>
    </border>
    <border>
      <left style="thin">
        <color rgb="00D9DED9"/>
      </left>
      <right style="thin">
        <color rgb="00D9DED9"/>
      </right>
      <top style="thin">
        <color rgb="00D9DED9"/>
      </top>
      <bottom style="thin">
        <color rgb="00D9DE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center" vertical="top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4" fontId="0" fillId="3" borderId="1" pivotButton="0" quotePrefix="0" xfId="0"/>
    <xf numFmtId="0" fontId="10" fillId="0" borderId="0" pivotButton="0" quotePrefix="0" xfId="0"/>
    <xf numFmtId="164" fontId="0" fillId="0" borderId="1" pivotButton="0" quotePrefix="0" xfId="0"/>
    <xf numFmtId="0" fontId="11" fillId="0" borderId="0" pivotButton="0" quotePrefix="0" xfId="0"/>
    <xf numFmtId="164" fontId="11" fillId="4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5" borderId="1" applyAlignment="1" pivotButton="0" quotePrefix="0" xfId="0">
      <alignment horizontal="center" vertical="center" wrapText="1"/>
    </xf>
    <xf numFmtId="166" fontId="9" fillId="0" borderId="1" pivotButton="0" quotePrefix="0" xfId="0"/>
    <xf numFmtId="0" fontId="9" fillId="0" borderId="1" pivotButton="0" quotePrefix="0" xfId="0"/>
    <xf numFmtId="164" fontId="9" fillId="0" borderId="1" pivotButton="0" quotePrefix="0" xfId="0"/>
    <xf numFmtId="0" fontId="12" fillId="0" borderId="1" applyAlignment="1" pivotButton="0" quotePrefix="0" xfId="0">
      <alignment horizontal="center"/>
    </xf>
    <xf numFmtId="164" fontId="11" fillId="0" borderId="0" pivotButton="0" quotePrefix="0" xfId="0"/>
    <xf numFmtId="0" fontId="14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untea.mx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 ht="22" customHeight="1">
      <c r="A1" s="1" t="n"/>
      <c r="B1" s="2" t="inlineStr">
        <is>
          <t>Puntea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Plantilla de conciliación bancaria</t>
        </is>
      </c>
      <c r="C2" s="1" t="n"/>
      <c r="D2" s="1" t="n"/>
      <c r="E2" s="1" t="n"/>
      <c r="F2" s="1" t="n"/>
      <c r="G2" s="1" t="n"/>
      <c r="H2" s="1" t="n"/>
    </row>
    <row r="3">
      <c r="A3" s="1" t="n"/>
      <c r="B3" s="4" t="inlineStr">
        <is>
          <t>Gratis · datos de ejemplo ficticios · www.puntea.mx</t>
        </is>
      </c>
      <c r="C3" s="1" t="n"/>
      <c r="D3" s="1" t="n"/>
      <c r="E3" s="1" t="n"/>
      <c r="F3" s="1" t="n"/>
      <c r="G3" s="1" t="n"/>
      <c r="H3" s="1" t="n"/>
    </row>
    <row r="6">
      <c r="A6" s="5" t="inlineStr">
        <is>
          <t>Cómo usarla</t>
        </is>
      </c>
    </row>
    <row r="7">
      <c r="A7" s="6" t="inlineStr">
        <is>
          <t>1</t>
        </is>
      </c>
      <c r="B7" s="7" t="inlineStr">
        <is>
          <t>Hoja «Banco»: pega los movimientos del estado de cuenta del mes (fecha, concepto, referencia, cargo, abono).</t>
        </is>
      </c>
    </row>
    <row r="8">
      <c r="A8" s="6" t="inlineStr">
        <is>
          <t>2</t>
        </is>
      </c>
      <c r="B8" s="7" t="inlineStr">
        <is>
          <t>Hoja «Libros»: pega el auxiliar de bancos que exportas de tu sistema (CONTPAQi, Aspel, Contalink u otro).</t>
        </is>
      </c>
    </row>
    <row r="9">
      <c r="A9" s="6" t="inlineStr">
        <is>
          <t>3</t>
        </is>
      </c>
      <c r="B9" s="7" t="inlineStr">
        <is>
          <t>En las dos hojas, marca con ✓ en «Punteo» cada movimiento que encontraste del otro lado (mismo importe, fecha cercana).</t>
        </is>
      </c>
    </row>
    <row r="10">
      <c r="A10" s="6" t="inlineStr">
        <is>
          <t>4</t>
        </is>
      </c>
      <c r="B10" s="7" t="inlineStr">
        <is>
          <t>Lo que quede sin ✓ se clasifica en «Tipo» con la lista: en tránsito, por registrar, comisión, IVA de comisión, intereses, error de captura o duplicado.</t>
        </is>
      </c>
    </row>
    <row r="11">
      <c r="A11" s="6" t="inlineStr">
        <is>
          <t>5</t>
        </is>
      </c>
      <c r="B11" s="7" t="inlineStr">
        <is>
          <t>Hoja «Conciliación»: escribe los saldos finales del mes (banco y libros), en las celdas ámbar. Lo demás se calcula solo. La diferencia debe quedar en $0.00.</t>
        </is>
      </c>
    </row>
    <row r="12">
      <c r="A12" s="6" t="inlineStr">
        <is>
          <t>6</t>
        </is>
      </c>
      <c r="B12" s="7" t="inlineStr">
        <is>
          <t>Hoja «Comisiones e IVA»: si el banco cobró la comisión con IVA en un solo renglón, ahí se separa (importe ÷ 1.16).</t>
        </is>
      </c>
    </row>
    <row r="14">
      <c r="A14" s="5" t="inlineStr">
        <is>
          <t>Trucos de contador</t>
        </is>
      </c>
    </row>
    <row r="15">
      <c r="A15" s="6" t="inlineStr">
        <is>
          <t>•</t>
        </is>
      </c>
      <c r="B15" s="7" t="inlineStr">
        <is>
          <t>Si la diferencia se divide exacto entre 9, busca dos dígitos invertidos (ej. 4,520 capturado como 4,250).</t>
        </is>
      </c>
    </row>
    <row r="16">
      <c r="A16" s="6" t="inlineStr">
        <is>
          <t>•</t>
        </is>
      </c>
      <c r="B16" s="7" t="inlineStr">
        <is>
          <t>Un depósito del banco puede ser la suma de varios cobros en libros: busca qué combinación suma el depósito.</t>
        </is>
      </c>
    </row>
    <row r="17">
      <c r="A17" s="6" t="inlineStr">
        <is>
          <t>•</t>
        </is>
      </c>
      <c r="B17" s="7" t="inlineStr">
        <is>
          <t>Un cheque emitido a fin de mes que el banco aún no cobra es partida en tránsito: no se corrige en libros.</t>
        </is>
      </c>
    </row>
    <row r="18">
      <c r="A18" s="6" t="inlineStr">
        <is>
          <t>•</t>
        </is>
      </c>
      <c r="B18" s="7" t="inlineStr">
        <is>
          <t>Mismo importe, misma fecha y mismo proveedor dos veces en libros, y una sola en el banco: posible duplicado.</t>
        </is>
      </c>
    </row>
    <row r="20">
      <c r="A20" s="5" t="inlineStr">
        <is>
          <t>Antes de usarla con datos reales</t>
        </is>
      </c>
    </row>
    <row r="21">
      <c r="A21" s="6" t="inlineStr">
        <is>
          <t>•</t>
        </is>
      </c>
      <c r="B21" s="7" t="inlineStr">
        <is>
          <t>Borra los datos de ejemplo (son ficticios: «Empresa Ejemplo, S.A. de C.V.», cuenta ····0000).</t>
        </is>
      </c>
    </row>
    <row r="22">
      <c r="A22" s="6" t="inlineStr">
        <is>
          <t>•</t>
        </is>
      </c>
      <c r="B22" s="7" t="inlineStr">
        <is>
          <t>Es un archivo de Excel normal: no se conecta a internet ni manda datos a ningún lado.</t>
        </is>
      </c>
    </row>
    <row r="24">
      <c r="A24" s="5" t="inlineStr">
        <is>
          <t>¿Quieres que esto se haga en minutos?</t>
        </is>
      </c>
    </row>
    <row r="25">
      <c r="A25" s="6" t="inlineStr"/>
      <c r="B25" s="7" t="inlineStr">
        <is>
          <t>Puntea lee el estado de cuenta de cualquier banco, incluso en PDF, lo cruza con tu auxiliar y te dice qué no cuadró y por qué. Corre en la computadora del despacho. Demo de 10 minutos en www.puntea.mx</t>
        </is>
      </c>
    </row>
    <row r="27">
      <c r="B27" s="8" t="inlineStr">
        <is>
          <t>www.puntea.mx</t>
        </is>
      </c>
    </row>
  </sheetData>
  <hyperlinks>
    <hyperlink xmlns:r="http://schemas.openxmlformats.org/officeDocument/2006/relationships" ref="B27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62" customWidth="1" min="2" max="2"/>
    <col width="18" customWidth="1" min="3" max="3"/>
    <col width="46" customWidth="1" min="4" max="4"/>
  </cols>
  <sheetData>
    <row r="1" ht="22" customHeight="1">
      <c r="A1" s="1" t="n"/>
      <c r="B1" s="2" t="inlineStr">
        <is>
          <t>Puntea</t>
        </is>
      </c>
      <c r="C1" s="1" t="n"/>
      <c r="D1" s="1" t="n"/>
    </row>
    <row r="2">
      <c r="A2" s="1" t="n"/>
      <c r="B2" s="3" t="inlineStr">
        <is>
          <t>Conciliación bancaria · septiembre 2026</t>
        </is>
      </c>
      <c r="C2" s="1" t="n"/>
      <c r="D2" s="1" t="n"/>
    </row>
    <row r="3">
      <c r="A3" s="1" t="n"/>
      <c r="B3" s="4" t="inlineStr">
        <is>
          <t>Empresa Ejemplo, S.A. de C.V. · Banco Ejemplo ····0000 (ficticio)</t>
        </is>
      </c>
      <c r="C3" s="1" t="n"/>
      <c r="D3" s="1" t="n"/>
    </row>
    <row r="5">
      <c r="B5" s="9" t="inlineStr">
        <is>
          <t>Según el banco</t>
        </is>
      </c>
    </row>
    <row r="6">
      <c r="B6" s="10" t="inlineStr">
        <is>
          <t>Saldo final del estado de cuenta</t>
        </is>
      </c>
      <c r="C6" s="11" t="n">
        <v>70145.5</v>
      </c>
      <c r="D6" s="12" t="inlineStr">
        <is>
          <t>← escríbelo</t>
        </is>
      </c>
    </row>
    <row r="7">
      <c r="B7" s="10" t="inlineStr">
        <is>
          <t>(+) Depósitos en tránsito (en libros, aún no en el banco)</t>
        </is>
      </c>
      <c r="C7" s="13">
        <f>SUMIFS('Libros'!D6:D200,'Libros'!G6:G200,"En tránsito")</f>
        <v/>
      </c>
      <c r="D7" s="12" t="inlineStr">
        <is>
          <t>Libros · tipo «En tránsito» · columna Cargo</t>
        </is>
      </c>
    </row>
    <row r="8">
      <c r="B8" s="10" t="inlineStr">
        <is>
          <t>(−) Cheques y pagos en tránsito (en libros, aún no cobrados)</t>
        </is>
      </c>
      <c r="C8" s="13">
        <f>-SUMIFS('Libros'!E6:E200,'Libros'!G6:G200,"En tránsito")</f>
        <v/>
      </c>
      <c r="D8" s="12" t="inlineStr">
        <is>
          <t>Libros · tipo «En tránsito» · columna Abono</t>
        </is>
      </c>
    </row>
    <row r="9">
      <c r="B9" s="14" t="inlineStr">
        <is>
          <t>Saldo ajustado según el banco</t>
        </is>
      </c>
      <c r="C9" s="15">
        <f>C6+C7+C8</f>
        <v/>
      </c>
      <c r="D9" s="12" t="inlineStr"/>
    </row>
    <row r="11">
      <c r="B11" s="9" t="inlineStr">
        <is>
          <t>Según libros</t>
        </is>
      </c>
    </row>
    <row r="12">
      <c r="B12" s="10" t="inlineStr">
        <is>
          <t>Saldo final del auxiliar</t>
        </is>
      </c>
      <c r="C12" s="11" t="n">
        <v>65756</v>
      </c>
      <c r="D12" s="12" t="inlineStr">
        <is>
          <t>← escríbelo</t>
        </is>
      </c>
    </row>
    <row r="13">
      <c r="B13" s="10" t="inlineStr">
        <is>
          <t>(+) Abonos del banco por registrar (intereses, depósitos no identificados)</t>
        </is>
      </c>
      <c r="C13" s="13">
        <f>SUMIFS('Banco'!E6:E200,'Banco'!G6:G200,"Intereses")+SUMIFS('Banco'!E6:E200,'Banco'!G6:G200,"Por registrar")</f>
        <v/>
      </c>
      <c r="D13" s="12" t="inlineStr">
        <is>
          <t>Banco · tipos «Intereses» y «Por registrar»</t>
        </is>
      </c>
    </row>
    <row r="14">
      <c r="B14" s="10" t="inlineStr">
        <is>
          <t>(−) Cargos del banco por registrar (comisiones, IVA, otros)</t>
        </is>
      </c>
      <c r="C14" s="13">
        <f>-(SUMIFS('Banco'!D6:D200,'Banco'!G6:G200,"Comisión")+SUMIFS('Banco'!D6:D200,'Banco'!G6:G200,"IVA de comisión")+SUMIFS('Banco'!D6:D200,'Banco'!G6:G200,"Por registrar"))</f>
        <v/>
      </c>
      <c r="D14" s="12" t="inlineStr">
        <is>
          <t>Banco · tipos «Comisión», «IVA de comisión» y «Por registrar»</t>
        </is>
      </c>
    </row>
    <row r="15">
      <c r="B15" s="10" t="inlineStr">
        <is>
          <t>(±) Errores de captura por corregir</t>
        </is>
      </c>
      <c r="C15" s="11" t="n">
        <v>0</v>
      </c>
      <c r="D15" s="12" t="inlineStr">
        <is>
          <t>← escríbelo si hay (ej. dígitos invertidos)</t>
        </is>
      </c>
    </row>
    <row r="16">
      <c r="B16" s="14" t="inlineStr">
        <is>
          <t>Saldo ajustado según libros</t>
        </is>
      </c>
      <c r="C16" s="15">
        <f>C12+C13+C14+C15</f>
        <v/>
      </c>
      <c r="D16" s="12" t="inlineStr"/>
    </row>
    <row r="18">
      <c r="B18" s="14" t="inlineStr">
        <is>
          <t>Diferencia (debe ser $0.00)</t>
        </is>
      </c>
      <c r="C18" s="15">
        <f>ROUND(C9-C16,2)</f>
        <v/>
      </c>
      <c r="D18" s="16">
        <f>IF(C18=0,"✓ Cuadra","Revisa: ¿se divide entre 9? ¿falta un tránsito?")</f>
        <v/>
      </c>
    </row>
    <row r="20">
      <c r="B20" s="12" t="inlineStr">
        <is>
          <t>Celdas en ámbar = datos que escribes. Todo lo demás son fórmulas.</t>
        </is>
      </c>
    </row>
    <row r="21">
      <c r="B21" s="17" t="inlineStr">
        <is>
          <t>Hecha por Puntea · www.puntea.mx · Tus bancos, punteados en minutos.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14" customWidth="1" min="3" max="3"/>
    <col width="16" customWidth="1" min="4" max="4"/>
    <col width="16" customWidth="1" min="5" max="5"/>
    <col width="9" customWidth="1" min="6" max="6"/>
    <col width="22" customWidth="1" min="7" max="7"/>
  </cols>
  <sheetData>
    <row r="1" ht="22" customHeight="1">
      <c r="A1" s="1" t="n"/>
      <c r="B1" s="2" t="inlineStr">
        <is>
          <t>Puntea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Estado de cuenta · Banco Ejemplo ····0000 · septiembre 2026</t>
        </is>
      </c>
      <c r="C2" s="1" t="n"/>
      <c r="D2" s="1" t="n"/>
      <c r="E2" s="1" t="n"/>
      <c r="F2" s="1" t="n"/>
      <c r="G2" s="1" t="n"/>
      <c r="H2" s="1" t="n"/>
    </row>
    <row r="3">
      <c r="A3" s="1" t="n"/>
      <c r="B3" s="4" t="inlineStr">
        <is>
          <t>Datos ficticios: reemplázalos por los tuyos</t>
        </is>
      </c>
      <c r="C3" s="1" t="n"/>
      <c r="D3" s="1" t="n"/>
      <c r="E3" s="1" t="n"/>
      <c r="F3" s="1" t="n"/>
      <c r="G3" s="1" t="n"/>
      <c r="H3" s="1" t="n"/>
    </row>
    <row r="5">
      <c r="A5" s="18" t="inlineStr">
        <is>
          <t>Fecha</t>
        </is>
      </c>
      <c r="B5" s="18" t="inlineStr">
        <is>
          <t>Concepto</t>
        </is>
      </c>
      <c r="C5" s="18" t="inlineStr">
        <is>
          <t>Referencia</t>
        </is>
      </c>
      <c r="D5" s="18" t="inlineStr">
        <is>
          <t>Cargo (retiro)</t>
        </is>
      </c>
      <c r="E5" s="18" t="inlineStr">
        <is>
          <t>Abono (depósito)</t>
        </is>
      </c>
      <c r="F5" s="18" t="inlineStr">
        <is>
          <t>Punteo</t>
        </is>
      </c>
      <c r="G5" s="18" t="inlineStr">
        <is>
          <t>Tipo (si no se punteó)</t>
        </is>
      </c>
    </row>
    <row r="6">
      <c r="A6" s="19" t="n">
        <v>46267</v>
      </c>
      <c r="B6" s="20" t="inlineStr">
        <is>
          <t>SPEI RECIBIDO CLIENTE ALFA</t>
        </is>
      </c>
      <c r="C6" s="20" t="inlineStr">
        <is>
          <t>REF 81234</t>
        </is>
      </c>
      <c r="D6" s="21" t="n">
        <v>0</v>
      </c>
      <c r="E6" s="21" t="n">
        <v>18500</v>
      </c>
      <c r="F6" s="22" t="inlineStr">
        <is>
          <t>✓</t>
        </is>
      </c>
      <c r="G6" s="20" t="inlineStr"/>
    </row>
    <row r="7">
      <c r="A7" s="19" t="n">
        <v>46269</v>
      </c>
      <c r="B7" s="20" t="inlineStr">
        <is>
          <t>PAGO PROVEEDOR PAPELERIA</t>
        </is>
      </c>
      <c r="C7" s="20" t="inlineStr">
        <is>
          <t>REF 81301</t>
        </is>
      </c>
      <c r="D7" s="21" t="n">
        <v>3480</v>
      </c>
      <c r="E7" s="21" t="n">
        <v>0</v>
      </c>
      <c r="F7" s="22" t="inlineStr">
        <is>
          <t>✓</t>
        </is>
      </c>
      <c r="G7" s="20" t="inlineStr"/>
    </row>
    <row r="8">
      <c r="A8" s="19" t="n">
        <v>46273</v>
      </c>
      <c r="B8" s="20" t="inlineStr">
        <is>
          <t>DEPOSITO EN EFECTIVO</t>
        </is>
      </c>
      <c r="C8" s="20" t="inlineStr">
        <is>
          <t>SUC 0451</t>
        </is>
      </c>
      <c r="D8" s="21" t="n">
        <v>0</v>
      </c>
      <c r="E8" s="21" t="n">
        <v>15000</v>
      </c>
      <c r="F8" s="22" t="inlineStr">
        <is>
          <t>✓</t>
        </is>
      </c>
      <c r="G8" s="20" t="inlineStr"/>
    </row>
    <row r="9">
      <c r="A9" s="19" t="n">
        <v>46277</v>
      </c>
      <c r="B9" s="20" t="inlineStr">
        <is>
          <t>CHEQUE PAGADO 1040</t>
        </is>
      </c>
      <c r="C9" s="20" t="inlineStr">
        <is>
          <t>CHQ 1040</t>
        </is>
      </c>
      <c r="D9" s="21" t="n">
        <v>9200</v>
      </c>
      <c r="E9" s="21" t="n">
        <v>0</v>
      </c>
      <c r="F9" s="22" t="inlineStr">
        <is>
          <t>✓</t>
        </is>
      </c>
      <c r="G9" s="20" t="inlineStr"/>
    </row>
    <row r="10">
      <c r="A10" s="19" t="n">
        <v>46280</v>
      </c>
      <c r="B10" s="20" t="inlineStr">
        <is>
          <t>PAGO NOMINA DISPERSION</t>
        </is>
      </c>
      <c r="C10" s="20" t="inlineStr">
        <is>
          <t>NOM 0915</t>
        </is>
      </c>
      <c r="D10" s="21" t="n">
        <v>42000</v>
      </c>
      <c r="E10" s="21" t="n">
        <v>0</v>
      </c>
      <c r="F10" s="22" t="inlineStr">
        <is>
          <t>✓</t>
        </is>
      </c>
      <c r="G10" s="20" t="inlineStr"/>
    </row>
    <row r="11">
      <c r="A11" s="19" t="n">
        <v>46286</v>
      </c>
      <c r="B11" s="20" t="inlineStr">
        <is>
          <t>SPEI ENVIADO RENTA OFICINA</t>
        </is>
      </c>
      <c r="C11" s="20" t="inlineStr">
        <is>
          <t>REF 82110</t>
        </is>
      </c>
      <c r="D11" s="21" t="n">
        <v>12000</v>
      </c>
      <c r="E11" s="21" t="n">
        <v>0</v>
      </c>
      <c r="F11" s="22" t="inlineStr">
        <is>
          <t>✓</t>
        </is>
      </c>
      <c r="G11" s="20" t="inlineStr"/>
    </row>
    <row r="12">
      <c r="A12" s="19" t="n">
        <v>46290</v>
      </c>
      <c r="B12" s="20" t="inlineStr">
        <is>
          <t>SPEI RECIBIDO CLIENTE BETA</t>
        </is>
      </c>
      <c r="C12" s="20" t="inlineStr">
        <is>
          <t>REF 82455</t>
        </is>
      </c>
      <c r="D12" s="21" t="n">
        <v>0</v>
      </c>
      <c r="E12" s="21" t="n">
        <v>4520</v>
      </c>
      <c r="F12" s="22" t="inlineStr">
        <is>
          <t>✓</t>
        </is>
      </c>
      <c r="G12" s="20" t="inlineStr"/>
    </row>
    <row r="13">
      <c r="A13" s="19" t="n">
        <v>46295</v>
      </c>
      <c r="B13" s="20" t="inlineStr">
        <is>
          <t>COMISION MANEJO DE CUENTA</t>
        </is>
      </c>
      <c r="C13" s="20" t="inlineStr"/>
      <c r="D13" s="21" t="n">
        <v>300</v>
      </c>
      <c r="E13" s="21" t="n">
        <v>0</v>
      </c>
      <c r="F13" s="22" t="inlineStr"/>
      <c r="G13" s="20" t="inlineStr">
        <is>
          <t>Comisión</t>
        </is>
      </c>
    </row>
    <row r="14">
      <c r="A14" s="19" t="n">
        <v>46295</v>
      </c>
      <c r="B14" s="20" t="inlineStr">
        <is>
          <t>IVA COMISION</t>
        </is>
      </c>
      <c r="C14" s="20" t="inlineStr"/>
      <c r="D14" s="21" t="n">
        <v>48</v>
      </c>
      <c r="E14" s="21" t="n">
        <v>0</v>
      </c>
      <c r="F14" s="22" t="inlineStr"/>
      <c r="G14" s="20" t="inlineStr">
        <is>
          <t>IVA de comisión</t>
        </is>
      </c>
    </row>
    <row r="15">
      <c r="A15" s="19" t="n">
        <v>46295</v>
      </c>
      <c r="B15" s="20" t="inlineStr">
        <is>
          <t>INTERESES GANADOS</t>
        </is>
      </c>
      <c r="C15" s="20" t="inlineStr"/>
      <c r="D15" s="21" t="n">
        <v>0</v>
      </c>
      <c r="E15" s="21" t="n">
        <v>37.5</v>
      </c>
      <c r="F15" s="22" t="inlineStr"/>
      <c r="G15" s="20" t="inlineStr">
        <is>
          <t>Intereses</t>
        </is>
      </c>
    </row>
    <row r="17">
      <c r="C17" s="14" t="inlineStr">
        <is>
          <t>Totales</t>
        </is>
      </c>
      <c r="D17" s="23">
        <f>SUM(D6:D15)</f>
        <v/>
      </c>
      <c r="E17" s="23">
        <f>SUM(E6:E15)</f>
        <v/>
      </c>
    </row>
  </sheetData>
  <dataValidations count="1">
    <dataValidation sqref="G6:G200" showDropDown="0" showInputMessage="0" showErrorMessage="0" allowBlank="1" type="list">
      <formula1>"En tránsito,Por registrar,Comisión,IVA de comisión,Intereses,Error de captura,Duplicado"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12" customWidth="1" min="3" max="3"/>
    <col width="16" customWidth="1" min="4" max="4"/>
    <col width="16" customWidth="1" min="5" max="5"/>
    <col width="9" customWidth="1" min="6" max="6"/>
    <col width="22" customWidth="1" min="7" max="7"/>
  </cols>
  <sheetData>
    <row r="1" ht="22" customHeight="1">
      <c r="A1" s="1" t="n"/>
      <c r="B1" s="2" t="inlineStr">
        <is>
          <t>Puntea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Auxiliar de bancos · cuenta 102-01 · septiembre 2026</t>
        </is>
      </c>
      <c r="C2" s="1" t="n"/>
      <c r="D2" s="1" t="n"/>
      <c r="E2" s="1" t="n"/>
      <c r="F2" s="1" t="n"/>
      <c r="G2" s="1" t="n"/>
      <c r="H2" s="1" t="n"/>
    </row>
    <row r="3">
      <c r="A3" s="1" t="n"/>
      <c r="B3" s="4" t="inlineStr">
        <is>
          <t>Exportado de tu sistema contable (datos ficticios)</t>
        </is>
      </c>
      <c r="C3" s="1" t="n"/>
      <c r="D3" s="1" t="n"/>
      <c r="E3" s="1" t="n"/>
      <c r="F3" s="1" t="n"/>
      <c r="G3" s="1" t="n"/>
      <c r="H3" s="1" t="n"/>
    </row>
    <row r="5">
      <c r="A5" s="18" t="inlineStr">
        <is>
          <t>Fecha</t>
        </is>
      </c>
      <c r="B5" s="18" t="inlineStr">
        <is>
          <t>Concepto</t>
        </is>
      </c>
      <c r="C5" s="18" t="inlineStr">
        <is>
          <t>Póliza</t>
        </is>
      </c>
      <c r="D5" s="18" t="inlineStr">
        <is>
          <t>Cargo (entrada)</t>
        </is>
      </c>
      <c r="E5" s="18" t="inlineStr">
        <is>
          <t>Abono (salida)</t>
        </is>
      </c>
      <c r="F5" s="18" t="inlineStr">
        <is>
          <t>Punteo</t>
        </is>
      </c>
      <c r="G5" s="18" t="inlineStr">
        <is>
          <t>Tipo (si no se punteó)</t>
        </is>
      </c>
    </row>
    <row r="6">
      <c r="A6" s="19" t="n">
        <v>46267</v>
      </c>
      <c r="B6" s="20" t="inlineStr">
        <is>
          <t>Cobro factura A-210 Cliente Alfa</t>
        </is>
      </c>
      <c r="C6" s="20" t="inlineStr">
        <is>
          <t>P-101</t>
        </is>
      </c>
      <c r="D6" s="21" t="n">
        <v>18500</v>
      </c>
      <c r="E6" s="21" t="n">
        <v>0</v>
      </c>
      <c r="F6" s="22" t="inlineStr">
        <is>
          <t>✓</t>
        </is>
      </c>
      <c r="G6" s="20" t="inlineStr"/>
    </row>
    <row r="7">
      <c r="A7" s="19" t="n">
        <v>46269</v>
      </c>
      <c r="B7" s="20" t="inlineStr">
        <is>
          <t>Pago papelería</t>
        </is>
      </c>
      <c r="C7" s="20" t="inlineStr">
        <is>
          <t>P-102</t>
        </is>
      </c>
      <c r="D7" s="21" t="n">
        <v>0</v>
      </c>
      <c r="E7" s="21" t="n">
        <v>3480</v>
      </c>
      <c r="F7" s="22" t="inlineStr">
        <is>
          <t>✓</t>
        </is>
      </c>
      <c r="G7" s="20" t="inlineStr"/>
    </row>
    <row r="8">
      <c r="A8" s="19" t="n">
        <v>46273</v>
      </c>
      <c r="B8" s="20" t="inlineStr">
        <is>
          <t>Cobro factura A-211</t>
        </is>
      </c>
      <c r="C8" s="20" t="inlineStr">
        <is>
          <t>P-103</t>
        </is>
      </c>
      <c r="D8" s="21" t="n">
        <v>5000</v>
      </c>
      <c r="E8" s="21" t="n">
        <v>0</v>
      </c>
      <c r="F8" s="22" t="inlineStr">
        <is>
          <t>✓</t>
        </is>
      </c>
      <c r="G8" s="20" t="inlineStr"/>
    </row>
    <row r="9">
      <c r="A9" s="19" t="n">
        <v>46273</v>
      </c>
      <c r="B9" s="20" t="inlineStr">
        <is>
          <t>Cobro factura A-212</t>
        </is>
      </c>
      <c r="C9" s="20" t="inlineStr">
        <is>
          <t>P-104</t>
        </is>
      </c>
      <c r="D9" s="21" t="n">
        <v>4000</v>
      </c>
      <c r="E9" s="21" t="n">
        <v>0</v>
      </c>
      <c r="F9" s="22" t="inlineStr">
        <is>
          <t>✓</t>
        </is>
      </c>
      <c r="G9" s="20" t="inlineStr"/>
    </row>
    <row r="10">
      <c r="A10" s="19" t="n">
        <v>46273</v>
      </c>
      <c r="B10" s="20" t="inlineStr">
        <is>
          <t>Cobro factura A-213</t>
        </is>
      </c>
      <c r="C10" s="20" t="inlineStr">
        <is>
          <t>P-105</t>
        </is>
      </c>
      <c r="D10" s="21" t="n">
        <v>6000</v>
      </c>
      <c r="E10" s="21" t="n">
        <v>0</v>
      </c>
      <c r="F10" s="22" t="inlineStr">
        <is>
          <t>✓</t>
        </is>
      </c>
      <c r="G10" s="20" t="inlineStr"/>
    </row>
    <row r="11">
      <c r="A11" s="19" t="n">
        <v>46276</v>
      </c>
      <c r="B11" s="20" t="inlineStr">
        <is>
          <t>Cheque 1040 proveedor</t>
        </is>
      </c>
      <c r="C11" s="20" t="inlineStr">
        <is>
          <t>P-106</t>
        </is>
      </c>
      <c r="D11" s="21" t="n">
        <v>0</v>
      </c>
      <c r="E11" s="21" t="n">
        <v>9200</v>
      </c>
      <c r="F11" s="22" t="inlineStr">
        <is>
          <t>✓</t>
        </is>
      </c>
      <c r="G11" s="20" t="inlineStr"/>
    </row>
    <row r="12">
      <c r="A12" s="19" t="n">
        <v>46280</v>
      </c>
      <c r="B12" s="20" t="inlineStr">
        <is>
          <t>Nómina quincena 2</t>
        </is>
      </c>
      <c r="C12" s="20" t="inlineStr">
        <is>
          <t>P-107</t>
        </is>
      </c>
      <c r="D12" s="21" t="n">
        <v>0</v>
      </c>
      <c r="E12" s="21" t="n">
        <v>42000</v>
      </c>
      <c r="F12" s="22" t="inlineStr">
        <is>
          <t>✓</t>
        </is>
      </c>
      <c r="G12" s="20" t="inlineStr"/>
    </row>
    <row r="13">
      <c r="A13" s="19" t="n">
        <v>46286</v>
      </c>
      <c r="B13" s="20" t="inlineStr">
        <is>
          <t>Renta oficina septiembre</t>
        </is>
      </c>
      <c r="C13" s="20" t="inlineStr">
        <is>
          <t>P-108</t>
        </is>
      </c>
      <c r="D13" s="21" t="n">
        <v>0</v>
      </c>
      <c r="E13" s="21" t="n">
        <v>12000</v>
      </c>
      <c r="F13" s="22" t="inlineStr">
        <is>
          <t>✓</t>
        </is>
      </c>
      <c r="G13" s="20" t="inlineStr"/>
    </row>
    <row r="14">
      <c r="A14" s="19" t="n">
        <v>46290</v>
      </c>
      <c r="B14" s="20" t="inlineStr">
        <is>
          <t>Cobro factura A-215 Cliente Beta</t>
        </is>
      </c>
      <c r="C14" s="20" t="inlineStr">
        <is>
          <t>P-109</t>
        </is>
      </c>
      <c r="D14" s="21" t="n">
        <v>4520</v>
      </c>
      <c r="E14" s="21" t="n">
        <v>0</v>
      </c>
      <c r="F14" s="22" t="inlineStr">
        <is>
          <t>✓</t>
        </is>
      </c>
      <c r="G14" s="20" t="inlineStr"/>
    </row>
    <row r="15">
      <c r="A15" s="19" t="n">
        <v>46293</v>
      </c>
      <c r="B15" s="20" t="inlineStr">
        <is>
          <t>Cheque 1043 proveedor Gamma</t>
        </is>
      </c>
      <c r="C15" s="20" t="inlineStr">
        <is>
          <t>P-110</t>
        </is>
      </c>
      <c r="D15" s="21" t="n">
        <v>0</v>
      </c>
      <c r="E15" s="21" t="n">
        <v>12500</v>
      </c>
      <c r="F15" s="22" t="inlineStr"/>
      <c r="G15" s="20" t="inlineStr">
        <is>
          <t>En tránsito</t>
        </is>
      </c>
    </row>
    <row r="16">
      <c r="A16" s="19" t="n">
        <v>46295</v>
      </c>
      <c r="B16" s="20" t="inlineStr">
        <is>
          <t>Depósito cobranza 30-sep</t>
        </is>
      </c>
      <c r="C16" s="20" t="inlineStr">
        <is>
          <t>P-111</t>
        </is>
      </c>
      <c r="D16" s="21" t="n">
        <v>7800</v>
      </c>
      <c r="E16" s="21" t="n">
        <v>0</v>
      </c>
      <c r="F16" s="22" t="inlineStr"/>
      <c r="G16" s="20" t="inlineStr">
        <is>
          <t>En tránsito</t>
        </is>
      </c>
    </row>
    <row r="18">
      <c r="C18" s="14" t="inlineStr">
        <is>
          <t>Totales</t>
        </is>
      </c>
      <c r="D18" s="23">
        <f>SUM(D6:D16)</f>
        <v/>
      </c>
      <c r="E18" s="23">
        <f>SUM(E6:E16)</f>
        <v/>
      </c>
    </row>
  </sheetData>
  <dataValidations count="1">
    <dataValidation sqref="G6:G200" showDropDown="0" showInputMessage="0" showErrorMessage="0" allowBlank="1" type="list">
      <formula1>"En tránsito,Por registrar,Comisión,IVA de comisión,Intereses,Error de captura,Duplicado"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8" customWidth="1" min="3" max="3"/>
    <col width="14" customWidth="1" min="4" max="4"/>
    <col width="14" customWidth="1" min="5" max="5"/>
  </cols>
  <sheetData>
    <row r="1" ht="22" customHeight="1">
      <c r="A1" s="1" t="n"/>
      <c r="B1" s="2" t="inlineStr">
        <is>
          <t>Puntea</t>
        </is>
      </c>
      <c r="C1" s="1" t="n"/>
      <c r="D1" s="1" t="n"/>
      <c r="E1" s="1" t="n"/>
    </row>
    <row r="2">
      <c r="A2" s="1" t="n"/>
      <c r="B2" s="3" t="inlineStr">
        <is>
          <t>Separar el IVA de las comisiones bancarias</t>
        </is>
      </c>
      <c r="C2" s="1" t="n"/>
      <c r="D2" s="1" t="n"/>
      <c r="E2" s="1" t="n"/>
    </row>
    <row r="3">
      <c r="A3" s="1" t="n"/>
      <c r="B3" s="4" t="inlineStr">
        <is>
          <t>Cuando el banco cobra comisión + IVA (16%) en un solo renglón</t>
        </is>
      </c>
      <c r="C3" s="1" t="n"/>
      <c r="D3" s="1" t="n"/>
      <c r="E3" s="1" t="n"/>
    </row>
    <row r="5">
      <c r="A5" s="24" t="inlineStr">
        <is>
          <t>Concepto del banco</t>
        </is>
      </c>
      <c r="B5" s="24" t="inlineStr">
        <is>
          <t>Importe cobrado</t>
        </is>
      </c>
      <c r="C5" s="24" t="inlineStr">
        <is>
          <t>Comisión (÷ 1.16)</t>
        </is>
      </c>
      <c r="D5" s="24" t="inlineStr">
        <is>
          <t>IVA 16%</t>
        </is>
      </c>
      <c r="E5" s="24" t="inlineStr">
        <is>
          <t>Comprobación</t>
        </is>
      </c>
    </row>
    <row r="6">
      <c r="A6" s="20" t="inlineStr">
        <is>
          <t>COMISION MANEJO DE CUENTA</t>
        </is>
      </c>
      <c r="B6" s="21" t="n">
        <v>348</v>
      </c>
      <c r="C6" s="21">
        <f>ROUND(B6/1.16,2)</f>
        <v/>
      </c>
      <c r="D6" s="21">
        <f>B6-C6</f>
        <v/>
      </c>
      <c r="E6" s="20">
        <f>IF(ROUND(C6+D6-B6,2)=0,"✓","Revisar")</f>
        <v/>
      </c>
    </row>
    <row r="7">
      <c r="A7" s="20" t="inlineStr">
        <is>
          <t>COMISION SPEI</t>
        </is>
      </c>
      <c r="B7" s="21" t="n">
        <v>6.96</v>
      </c>
      <c r="C7" s="21">
        <f>ROUND(B7/1.16,2)</f>
        <v/>
      </c>
      <c r="D7" s="21">
        <f>B7-C7</f>
        <v/>
      </c>
      <c r="E7" s="20">
        <f>IF(ROUND(C7+D7-B7,2)=0,"✓","Revisar")</f>
        <v/>
      </c>
    </row>
    <row r="8">
      <c r="A8" s="20" t="inlineStr">
        <is>
          <t>COMISION CHEQUE</t>
        </is>
      </c>
      <c r="B8" s="21" t="n">
        <v>23.2</v>
      </c>
      <c r="C8" s="21">
        <f>ROUND(B8/1.16,2)</f>
        <v/>
      </c>
      <c r="D8" s="21">
        <f>B8-C8</f>
        <v/>
      </c>
      <c r="E8" s="20">
        <f>IF(ROUND(C8+D8-B8,2)=0,"✓","Revisar")</f>
        <v/>
      </c>
    </row>
    <row r="10">
      <c r="A10" s="12" t="inlineStr">
        <is>
          <t>Ojo: algunos bancos ya separan la comisión y el IVA en dos renglones. Úsala solo cuando vengan juntos.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Puntea</dc:creator>
  <dc:title xmlns:dc="http://purl.org/dc/elements/1.1/">Plantilla de conciliación bancaria</dc:title>
  <dcterms:created xmlns:dcterms="http://purl.org/dc/terms/" xmlns:xsi="http://www.w3.org/2001/XMLSchema-instance" xsi:type="dcterms:W3CDTF">2026-10-26T23:11:52Z</dcterms:created>
  <dcterms:modified xmlns:dcterms="http://purl.org/dc/terms/" xmlns:xsi="http://www.w3.org/2001/XMLSchema-instance" xsi:type="dcterms:W3CDTF">2026-10-26T23:11:52Z</dcterms:modified>
</cp:coreProperties>
</file>